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<sst xmlns="http://schemas.openxmlformats.org/spreadsheetml/2006/main" count="48" uniqueCount="31">
  <si>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Unit Price</t>
  </si>
  <si>
    <t>Order Date</t>
  </si>
  <si>
    <t>Ship Date</t>
  </si>
  <si>
    <t>Technology</t>
  </si>
  <si>
    <t>Furniture</t>
  </si>
  <si>
    <t>Category</t>
  </si>
  <si>
    <t>Quantity</t>
  </si>
  <si>
    <t>A001</t>
  </si>
  <si>
    <t>A002</t>
  </si>
  <si>
    <t>A003</t>
  </si>
  <si>
    <t>A007</t>
  </si>
  <si>
    <t>A008</t>
  </si>
  <si>
    <t>A006</t>
  </si>
  <si>
    <t>A004</t>
  </si>
  <si>
    <t>A009</t>
  </si>
  <si>
    <t>A005</t>
  </si>
  <si>
    <t>A0015</t>
  </si>
  <si>
    <t>A0010</t>
  </si>
  <si>
    <t>A0011</t>
  </si>
  <si>
    <t>A0012</t>
  </si>
  <si>
    <t>A0013</t>
  </si>
  <si>
    <t>A0014</t>
  </si>
  <si>
    <t>A0016</t>
  </si>
  <si>
    <t>A0017</t>
  </si>
  <si>
    <t>A0018</t>
  </si>
  <si>
    <t>A0019</t>
  </si>
  <si>
    <t>A0020</t>
  </si>
  <si>
    <t>Ship. Cost</t>
  </si>
  <si>
    <t>Office</t>
  </si>
  <si>
    <t>Total Cost</t>
  </si>
  <si>
    <t>Product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</si>
</sst>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42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 quotePrefix="1">
      <alignment/>
    </xf>
    <xf numFmtId="0" fontId="19" fillId="0" borderId="0" xfId="42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4" fontId="19" fillId="0" borderId="0" xfId="42" applyNumberFormat="1" applyFont="1" applyFill="1" applyAlignment="1" quotePrefix="1">
      <alignment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0" bestFit="1" customWidth="1"/>
    <col min="2" max="2" width="7.8515625" style="0" bestFit="1" customWidth="1"/>
    <col min="3" max="4" width="8.57421875" style="0" bestFit="1" customWidth="1"/>
    <col min="5" max="5" width="8.57421875" style="0" customWidth="1"/>
    <col min="6" max="6" width="9.8515625" style="0" bestFit="1" customWidth="1"/>
    <col min="7" max="7" width="10.140625" style="0" bestFit="1" customWidth="1"/>
    <col min="8" max="8" width="11.00390625" style="0" bestFit="1" customWidth="1"/>
  </cols>
  <sheetData>
    <row r="1" spans="1:8" ht="12.75">
      <c r="A1" s="1" t="s">
        <v>30</v>
      </c>
      <c r="B1" s="2" t="s">
        <v>6</v>
      </c>
      <c r="C1" s="3" t="s">
        <v>0</v>
      </c>
      <c r="D1" s="3" t="s">
        <v>27</v>
      </c>
      <c r="E1" s="3" t="s">
        <v>29</v>
      </c>
      <c r="F1" s="4" t="s">
        <v>5</v>
      </c>
      <c r="G1" s="4" t="s">
        <v>1</v>
      </c>
      <c r="H1" s="4" t="s">
        <v>2</v>
      </c>
    </row>
    <row r="2" spans="1:8" ht="12.75">
      <c r="A2" s="10" t="s">
        <v>7</v>
      </c>
      <c r="B2" s="5">
        <v>6</v>
      </c>
      <c r="C2" s="6">
        <v>38.94</v>
      </c>
      <c r="D2" s="6">
        <v>35</v>
      </c>
      <c r="E2" s="6">
        <f>B2*C2+D2</f>
        <v>268.64</v>
      </c>
      <c r="F2" s="7" t="s">
        <v>28</v>
      </c>
      <c r="G2" s="8">
        <f>DATE(2012,12,31)-810</f>
        <v>40464</v>
      </c>
      <c r="H2" s="9">
        <f>G2+7</f>
        <v>40471</v>
      </c>
    </row>
    <row r="3" spans="1:8" ht="12.75">
      <c r="A3" s="10" t="s">
        <v>8</v>
      </c>
      <c r="B3" s="5">
        <v>49</v>
      </c>
      <c r="C3" s="6">
        <v>208.16</v>
      </c>
      <c r="D3" s="6">
        <v>68.02</v>
      </c>
      <c r="E3" s="6">
        <f>B3*C3+D3</f>
        <v>10267.86</v>
      </c>
      <c r="F3" s="7" t="s">
        <v>28</v>
      </c>
      <c r="G3" s="8">
        <f>DATE(2012,12,31)-91</f>
        <v>41183</v>
      </c>
      <c r="H3" s="9">
        <f>G3+1</f>
        <v>41184</v>
      </c>
    </row>
    <row r="4" spans="1:8" ht="12.75">
      <c r="A4" s="10" t="s">
        <v>9</v>
      </c>
      <c r="B4" s="5">
        <v>27</v>
      </c>
      <c r="C4" s="6">
        <v>8.69</v>
      </c>
      <c r="D4" s="6">
        <v>2.99</v>
      </c>
      <c r="E4" s="6">
        <f>B4*C4+D4</f>
        <v>237.62</v>
      </c>
      <c r="F4" s="7" t="s">
        <v>28</v>
      </c>
      <c r="G4" s="8">
        <f>DATE(2012,12,31)-91</f>
        <v>41183</v>
      </c>
      <c r="H4" s="9">
        <f>G4+2</f>
        <v>41185</v>
      </c>
    </row>
    <row r="5" spans="1:8" ht="12.75">
      <c r="A5" s="10" t="s">
        <v>13</v>
      </c>
      <c r="B5" s="5">
        <v>30</v>
      </c>
      <c r="C5" s="6">
        <v>195.99</v>
      </c>
      <c r="D5" s="6">
        <v>3.99</v>
      </c>
      <c r="E5" s="6">
        <f>B5*C5+D5</f>
        <v>5883.6900000000005</v>
      </c>
      <c r="F5" s="7" t="s">
        <v>3</v>
      </c>
      <c r="G5" s="8">
        <f>DATE(2012,12,31)-540</f>
        <v>40734</v>
      </c>
      <c r="H5" s="9">
        <f>G5+2</f>
        <v>40736</v>
      </c>
    </row>
    <row r="6" spans="1:8" ht="12.75">
      <c r="A6" s="10" t="s">
        <v>15</v>
      </c>
      <c r="B6" s="5">
        <v>19</v>
      </c>
      <c r="C6" s="6">
        <v>21.78</v>
      </c>
      <c r="D6" s="6">
        <v>5.94</v>
      </c>
      <c r="E6" s="6">
        <f>B6*C6+D6</f>
        <v>419.76000000000005</v>
      </c>
      <c r="F6" s="7" t="s">
        <v>28</v>
      </c>
      <c r="G6" s="8">
        <f>DATE(2012,12,31)-856</f>
        <v>40418</v>
      </c>
      <c r="H6" s="9">
        <f>G6+2</f>
        <v>40420</v>
      </c>
    </row>
    <row r="7" spans="1:8" ht="12.75">
      <c r="A7" s="10" t="s">
        <v>12</v>
      </c>
      <c r="B7" s="5">
        <v>21</v>
      </c>
      <c r="C7" s="6">
        <v>6.64</v>
      </c>
      <c r="D7" s="6">
        <v>4.95</v>
      </c>
      <c r="E7" s="6">
        <f>B7*C7+D7</f>
        <v>144.39</v>
      </c>
      <c r="F7" s="7" t="s">
        <v>4</v>
      </c>
      <c r="G7" s="8">
        <f>DATE(2012,12,31)-856</f>
        <v>40418</v>
      </c>
      <c r="H7" s="9">
        <f>G7+2</f>
        <v>40420</v>
      </c>
    </row>
    <row r="8" spans="1:8" ht="12.75">
      <c r="A8" s="10" t="s">
        <v>10</v>
      </c>
      <c r="B8" s="5">
        <v>12</v>
      </c>
      <c r="C8" s="6">
        <v>7.3</v>
      </c>
      <c r="D8" s="6">
        <v>7.72</v>
      </c>
      <c r="E8" s="6">
        <f>B8*C8+D8</f>
        <v>95.32</v>
      </c>
      <c r="F8" s="7" t="s">
        <v>28</v>
      </c>
      <c r="G8" s="8">
        <f>DATE(2012,12,31)-563</f>
        <v>40711</v>
      </c>
      <c r="H8" s="9">
        <f>G8+0</f>
        <v>40711</v>
      </c>
    </row>
    <row r="9" spans="1:8" ht="12.75">
      <c r="A9" s="10" t="s">
        <v>11</v>
      </c>
      <c r="B9" s="5">
        <v>22</v>
      </c>
      <c r="C9" s="6">
        <v>42.76</v>
      </c>
      <c r="D9" s="6">
        <v>6.22</v>
      </c>
      <c r="E9" s="6">
        <f>B9*C9+D9</f>
        <v>946.9399999999999</v>
      </c>
      <c r="F9" s="7" t="s">
        <v>28</v>
      </c>
      <c r="G9" s="8">
        <f>DATE(2012,12,31)-563</f>
        <v>40711</v>
      </c>
      <c r="H9" s="9">
        <f>G9+1</f>
        <v>40712</v>
      </c>
    </row>
    <row r="10" spans="1:8" ht="12.75">
      <c r="A10" s="10" t="s">
        <v>14</v>
      </c>
      <c r="B10" s="5">
        <v>21</v>
      </c>
      <c r="C10" s="6">
        <v>138.14</v>
      </c>
      <c r="D10" s="6">
        <v>35</v>
      </c>
      <c r="E10" s="6">
        <f>B10*C10+D10</f>
        <v>2935.9399999999996</v>
      </c>
      <c r="F10" s="7" t="s">
        <v>28</v>
      </c>
      <c r="G10" s="8">
        <f>DATE(2012,12,31)-648</f>
        <v>40626</v>
      </c>
      <c r="H10" s="9">
        <f>G10+1</f>
        <v>40627</v>
      </c>
    </row>
    <row r="11" spans="1:8" ht="12.75">
      <c r="A11" s="10" t="s">
        <v>17</v>
      </c>
      <c r="B11" s="5">
        <v>44</v>
      </c>
      <c r="C11" s="6">
        <v>4.98</v>
      </c>
      <c r="D11" s="6">
        <v>8.33</v>
      </c>
      <c r="E11" s="6">
        <f>B11*C11+D11</f>
        <v>227.45000000000002</v>
      </c>
      <c r="F11" s="7" t="s">
        <v>28</v>
      </c>
      <c r="G11" s="8">
        <f>DATE(2012,12,31)-1039</f>
        <v>40235</v>
      </c>
      <c r="H11" s="9">
        <f>G11+0</f>
        <v>40235</v>
      </c>
    </row>
    <row r="12" spans="1:8" ht="12.75">
      <c r="A12" s="10" t="s">
        <v>18</v>
      </c>
      <c r="B12" s="5">
        <v>45</v>
      </c>
      <c r="C12" s="6">
        <v>4.28</v>
      </c>
      <c r="D12" s="6">
        <v>6.18</v>
      </c>
      <c r="E12" s="6">
        <f>B12*C12+D12</f>
        <v>198.78000000000003</v>
      </c>
      <c r="F12" s="7" t="s">
        <v>28</v>
      </c>
      <c r="G12" s="8">
        <f>DATE(2012,12,31)-769</f>
        <v>40505</v>
      </c>
      <c r="H12" s="9">
        <f>G12+1</f>
        <v>40506</v>
      </c>
    </row>
    <row r="13" spans="1:8" ht="12.75">
      <c r="A13" s="10" t="s">
        <v>19</v>
      </c>
      <c r="B13" s="5">
        <v>32</v>
      </c>
      <c r="C13" s="6">
        <v>3.95</v>
      </c>
      <c r="D13" s="6">
        <v>2</v>
      </c>
      <c r="E13" s="6">
        <f>B13*C13+D13</f>
        <v>128.4</v>
      </c>
      <c r="F13" s="7" t="s">
        <v>28</v>
      </c>
      <c r="G13" s="8">
        <f>DATE(2012,12,31)-769</f>
        <v>40505</v>
      </c>
      <c r="H13" s="9">
        <f>G13+1</f>
        <v>40506</v>
      </c>
    </row>
    <row r="14" spans="1:8" ht="12.75">
      <c r="A14" s="10" t="s">
        <v>20</v>
      </c>
      <c r="B14" s="5">
        <v>32</v>
      </c>
      <c r="C14" s="6">
        <v>21.78</v>
      </c>
      <c r="D14" s="6">
        <v>5.94</v>
      </c>
      <c r="E14" s="6">
        <f>B14*C14+D14</f>
        <v>702.9000000000001</v>
      </c>
      <c r="F14" s="7" t="s">
        <v>28</v>
      </c>
      <c r="G14" s="8">
        <f>DATE(2012,12,31)-206</f>
        <v>41068</v>
      </c>
      <c r="H14" s="9">
        <f>G14+1</f>
        <v>41069</v>
      </c>
    </row>
    <row r="15" spans="1:8" ht="12.75">
      <c r="A15" s="10" t="s">
        <v>21</v>
      </c>
      <c r="B15" s="5">
        <v>31</v>
      </c>
      <c r="C15" s="6">
        <v>47.98</v>
      </c>
      <c r="D15" s="6">
        <v>3.61</v>
      </c>
      <c r="E15" s="6">
        <f>B15*C15+D15</f>
        <v>1490.9899999999998</v>
      </c>
      <c r="F15" s="7" t="s">
        <v>3</v>
      </c>
      <c r="G15" s="8">
        <f>DATE(2012,12,31)-206</f>
        <v>41068</v>
      </c>
      <c r="H15" s="9">
        <f>G15+2</f>
        <v>41070</v>
      </c>
    </row>
    <row r="16" spans="1:8" ht="12.75">
      <c r="A16" s="10" t="s">
        <v>16</v>
      </c>
      <c r="B16" s="5">
        <v>15</v>
      </c>
      <c r="C16" s="6">
        <v>5.28</v>
      </c>
      <c r="D16" s="6">
        <v>2.99</v>
      </c>
      <c r="E16" s="6">
        <f>B16*C16+D16</f>
        <v>82.19</v>
      </c>
      <c r="F16" s="7" t="s">
        <v>28</v>
      </c>
      <c r="G16" s="8">
        <f>DATE(2012,12,31)-149</f>
        <v>41125</v>
      </c>
      <c r="H16" s="9">
        <f>G16+0</f>
        <v>41125</v>
      </c>
    </row>
    <row r="17" spans="1:8" ht="12.75">
      <c r="A17" s="10" t="s">
        <v>22</v>
      </c>
      <c r="B17" s="5">
        <v>46</v>
      </c>
      <c r="C17" s="6">
        <v>39.89</v>
      </c>
      <c r="D17" s="6">
        <v>3.04</v>
      </c>
      <c r="E17" s="6">
        <f>B17*C17+D17</f>
        <v>1837.98</v>
      </c>
      <c r="F17" s="7" t="s">
        <v>4</v>
      </c>
      <c r="G17" s="8">
        <f>DATE(2012,12,31)-581</f>
        <v>40693</v>
      </c>
      <c r="H17" s="9">
        <f>G17+1</f>
        <v>40694</v>
      </c>
    </row>
    <row r="18" spans="1:8" ht="12.75">
      <c r="A18" s="10" t="s">
        <v>23</v>
      </c>
      <c r="B18" s="5">
        <v>16</v>
      </c>
      <c r="C18" s="6">
        <v>15.74</v>
      </c>
      <c r="D18" s="6">
        <v>1.39</v>
      </c>
      <c r="E18" s="6">
        <f>B18*C18+D18</f>
        <v>253.23</v>
      </c>
      <c r="F18" s="7" t="s">
        <v>28</v>
      </c>
      <c r="G18" s="8">
        <f>DATE(2012,12,31)-1132</f>
        <v>40142</v>
      </c>
      <c r="H18" s="9">
        <f>G18+1</f>
        <v>40143</v>
      </c>
    </row>
    <row r="19" spans="1:8" ht="12.75">
      <c r="A19" s="10" t="s">
        <v>24</v>
      </c>
      <c r="B19" s="5">
        <v>44</v>
      </c>
      <c r="C19" s="6">
        <v>100.98</v>
      </c>
      <c r="D19" s="6">
        <v>26.22</v>
      </c>
      <c r="E19" s="6">
        <f>B19*C19+D19</f>
        <v>4469.34</v>
      </c>
      <c r="F19" s="7" t="s">
        <v>4</v>
      </c>
      <c r="G19" s="8">
        <f>DATE(2012,12,31)-321</f>
        <v>40953</v>
      </c>
      <c r="H19" s="9">
        <f>G19+2</f>
        <v>40955</v>
      </c>
    </row>
    <row r="20" spans="1:8" ht="12.75">
      <c r="A20" s="10" t="s">
        <v>25</v>
      </c>
      <c r="B20" s="5">
        <v>11</v>
      </c>
      <c r="C20" s="6">
        <v>71.37</v>
      </c>
      <c r="D20" s="6">
        <v>69</v>
      </c>
      <c r="E20" s="6">
        <f>B20*C20+D20</f>
        <v>854.07</v>
      </c>
      <c r="F20" s="7" t="s">
        <v>4</v>
      </c>
      <c r="G20" s="8">
        <f>DATE(2012,12,31)-321</f>
        <v>40953</v>
      </c>
      <c r="H20" s="9">
        <f>G20+2</f>
        <v>40955</v>
      </c>
    </row>
    <row r="21" spans="1:8" ht="12.75">
      <c r="A21" s="10" t="s">
        <v>26</v>
      </c>
      <c r="B21" s="5">
        <v>15</v>
      </c>
      <c r="C21" s="6">
        <v>65.99</v>
      </c>
      <c r="D21" s="6">
        <v>5.26</v>
      </c>
      <c r="E21" s="6">
        <f>B21*C21+D21</f>
        <v>995.1099999999999</v>
      </c>
      <c r="F21" s="7" t="s">
        <v>3</v>
      </c>
      <c r="G21" s="8">
        <f>DATE(2012,12,31)-260</f>
        <v>41014</v>
      </c>
      <c r="H21" s="9">
        <f>G21+7</f>
        <v>41021</v>
      </c>
    </row>
  </sheetData>
  <sheetProtection/>
  <printOptions/>
  <pageMargins left="0.7" right="0.7" top="0.75" bottom="0.75" header="0.3" footer="0.3"/>
  <pageSetup orientation="portrait" paperSize="9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2009-03-27T23:19:14Z</dcterms:created>
  <dcterms:modified xsi:type="dcterms:W3CDTF">2016-05-02T10:11:14Z</dcterms:modified>
  <cp:category/>
  <cp:version/>
  <cp:contentType/>
  <cp:contentStatus/>
</cp:coreProperties>
</file>